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<sst xmlns="http://schemas.openxmlformats.org/spreadsheetml/2006/main" count="54" uniqueCount="54">
  <si>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</si>
  <si>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</si>
  <si>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</si>
  <si>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</si>
  <si>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</si>
  <si>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</si>
  <si>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</si>
  <si>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</si>
  <si>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</si>
  <si>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</si>
  <si>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</si>
  <si>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</si>
  <si>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</si>
  <si>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</si>
  <si>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</si>
  <si>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</si>
  <si>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</si>
  <si>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</si>
  <si>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</si>
  <si>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</si>
  <si>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</si>
  <si>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</si>
  <si>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</si>
  <si>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</si>
  <si>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</si>
  <si>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</si>
  <si>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</si>
  <si>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</si>
  <si>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</si>
  <si>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</si>
  <si>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</si>
  <si>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</si>
  <si>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</si>
  <si>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</si>
  <si>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</si>
  <si>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</si>
  <si>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</si>
  <si>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</si>
  <si>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</si>
  <si>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</si>
  <si>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</si>
  <si>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</si>
  <si>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</si>
  <si>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</si>
  <si>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</si>
  <si>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</si>
  <si>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</si>
  <si>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</si>
  <si>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</si>
  <si>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</si>
  <si>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</si>
  <si>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</si>
  <si>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03 лютого 2020 року</t>
  </si>
  <si>
    <t>більше 200 %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</si>
</sst>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4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5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5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7" applyFont="1" applyFill="1" applyBorder="1" applyAlignment="1" applyProtection="1">
      <alignment horizontal="right" wrapText="1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172" fontId="25" fillId="0" borderId="20" xfId="57" applyNumberFormat="1" applyFont="1" applyFill="1" applyBorder="1" applyAlignment="1">
      <alignment horizontal="right" wrapText="1" shrinkToFit="1"/>
      <protection/>
    </xf>
    <xf numFmtId="0" fontId="21" fillId="27" borderId="21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2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5" fillId="0" borderId="23" xfId="57" applyFont="1" applyBorder="1" applyAlignment="1">
      <alignment horizontal="right" wrapText="1"/>
      <protection/>
    </xf>
    <xf numFmtId="172" fontId="25" fillId="0" borderId="24" xfId="57" applyNumberFormat="1" applyFont="1" applyFill="1" applyBorder="1" applyAlignment="1">
      <alignment horizontal="right"/>
      <protection/>
    </xf>
    <xf numFmtId="0" fontId="25" fillId="0" borderId="17" xfId="57" applyFont="1" applyBorder="1" applyAlignment="1">
      <alignment horizontal="right" wrapText="1"/>
      <protection/>
    </xf>
    <xf numFmtId="172" fontId="25" fillId="0" borderId="25" xfId="57" applyNumberFormat="1" applyFont="1" applyFill="1" applyBorder="1" applyAlignment="1">
      <alignment horizontal="right"/>
      <protection/>
    </xf>
    <xf numFmtId="0" fontId="24" fillId="27" borderId="26" xfId="57" applyFont="1" applyFill="1" applyBorder="1" applyAlignment="1">
      <alignment horizontal="right" wrapText="1"/>
      <protection/>
    </xf>
    <xf numFmtId="0" fontId="24" fillId="27" borderId="27" xfId="63" applyFont="1" applyFill="1" applyBorder="1" applyAlignment="1" applyProtection="1">
      <alignment horizontal="right" wrapText="1"/>
      <protection/>
    </xf>
    <xf numFmtId="172" fontId="24" fillId="27" borderId="27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/>
      <protection hidden="1"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5" fillId="0" borderId="19" xfId="57" applyFont="1" applyFill="1" applyBorder="1" applyAlignment="1" applyProtection="1">
      <alignment horizontal="right" wrapText="1"/>
      <protection/>
    </xf>
    <xf numFmtId="0" fontId="25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5" fillId="0" borderId="28" xfId="57" applyFont="1" applyFill="1" applyBorder="1" applyAlignment="1" applyProtection="1">
      <alignment horizontal="right" wrapTex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9" xfId="57" applyFont="1" applyBorder="1" applyAlignment="1">
      <alignment horizontal="right" wrapText="1"/>
      <protection/>
    </xf>
    <xf numFmtId="0" fontId="25" fillId="0" borderId="14" xfId="57" applyFont="1" applyBorder="1" applyAlignment="1">
      <alignment horizontal="right" wrapText="1"/>
      <protection/>
    </xf>
    <xf numFmtId="0" fontId="25" fillId="0" borderId="19" xfId="57" applyFont="1" applyBorder="1" applyAlignment="1">
      <alignment horizontal="right" wrapText="1"/>
      <protection/>
    </xf>
    <xf numFmtId="49" fontId="25" fillId="0" borderId="17" xfId="57" applyNumberFormat="1" applyFont="1" applyFill="1" applyBorder="1" applyAlignment="1" applyProtection="1">
      <alignment horizontal="right"/>
      <protection/>
    </xf>
    <xf numFmtId="0" fontId="25" fillId="0" borderId="14" xfId="57" applyFont="1" applyFill="1" applyBorder="1" applyAlignment="1" applyProtection="1">
      <alignment horizontal="left" wrapText="1"/>
      <protection/>
    </xf>
    <xf numFmtId="172" fontId="25" fillId="0" borderId="25" xfId="57" applyNumberFormat="1" applyFont="1" applyFill="1" applyBorder="1" applyAlignment="1">
      <alignment horizontal="right" wrapText="1" shrinkToFit="1"/>
      <protection/>
    </xf>
    <xf numFmtId="49" fontId="25" fillId="0" borderId="18" xfId="57" applyNumberFormat="1" applyFont="1" applyFill="1" applyBorder="1" applyAlignment="1" applyProtection="1">
      <alignment horizontal="right"/>
      <protection/>
    </xf>
    <xf numFmtId="0" fontId="25" fillId="0" borderId="28" xfId="57" applyFont="1" applyFill="1" applyBorder="1" applyAlignment="1" applyProtection="1">
      <alignment horizontal="left" wrapText="1"/>
      <protection/>
    </xf>
    <xf numFmtId="172" fontId="25" fillId="0" borderId="30" xfId="57" applyNumberFormat="1" applyFont="1" applyFill="1" applyBorder="1" applyAlignment="1">
      <alignment horizontal="right" wrapText="1" shrinkToFit="1"/>
      <protection/>
    </xf>
    <xf numFmtId="174" fontId="25" fillId="0" borderId="14" xfId="0" applyNumberFormat="1" applyFont="1" applyFill="1" applyBorder="1" applyAlignment="1">
      <alignment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33" borderId="21" xfId="63" applyFont="1" applyFill="1" applyBorder="1" applyAlignment="1" applyProtection="1">
      <alignment horizontal="center" wrapText="1"/>
      <protection/>
    </xf>
    <xf numFmtId="0" fontId="24" fillId="33" borderId="11" xfId="63" applyFont="1" applyFill="1" applyBorder="1" applyAlignment="1" applyProtection="1">
      <alignment horizontal="center" wrapText="1"/>
      <protection/>
    </xf>
    <xf numFmtId="0" fontId="24" fillId="33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6">
      <selection activeCell="C12" sqref="C12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5" t="s">
        <v>23</v>
      </c>
      <c r="B1" s="75"/>
      <c r="C1" s="75"/>
      <c r="D1" s="75"/>
      <c r="E1" s="75"/>
    </row>
    <row r="2" spans="1:5" ht="22.5">
      <c r="A2" s="75" t="s">
        <v>52</v>
      </c>
      <c r="B2" s="75"/>
      <c r="C2" s="75"/>
      <c r="D2" s="75"/>
      <c r="E2" s="75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6" t="s">
        <v>6</v>
      </c>
      <c r="B5" s="77"/>
      <c r="C5" s="77"/>
      <c r="D5" s="77"/>
      <c r="E5" s="78"/>
    </row>
    <row r="6" spans="1:5" ht="29.25" customHeight="1" thickBot="1">
      <c r="A6" s="14">
        <v>10000000</v>
      </c>
      <c r="B6" s="15" t="s">
        <v>2</v>
      </c>
      <c r="C6" s="16">
        <f>C7+C8+C9</f>
        <v>1650</v>
      </c>
      <c r="D6" s="16">
        <f>D7+D8+D9</f>
        <v>2327.5</v>
      </c>
      <c r="E6" s="17">
        <f aca="true" t="shared" si="0" ref="E6:E16">D6/C6*100</f>
        <v>141.06060606060606</v>
      </c>
    </row>
    <row r="7" spans="1:5" ht="38.25" customHeight="1">
      <c r="A7" s="26">
        <v>11010000</v>
      </c>
      <c r="B7" s="56" t="s">
        <v>10</v>
      </c>
      <c r="C7" s="24">
        <v>1650</v>
      </c>
      <c r="D7" s="24">
        <v>2327.5</v>
      </c>
      <c r="E7" s="27">
        <f t="shared" si="0"/>
        <v>141.06060606060606</v>
      </c>
    </row>
    <row r="8" spans="1:5" ht="39" customHeight="1">
      <c r="A8" s="28" t="s">
        <v>22</v>
      </c>
      <c r="B8" s="57" t="s">
        <v>21</v>
      </c>
      <c r="C8" s="24"/>
      <c r="D8" s="24"/>
      <c r="E8" s="27">
        <v>0</v>
      </c>
    </row>
    <row r="9" spans="1:5" ht="39" customHeight="1" thickBot="1">
      <c r="A9" s="28">
        <v>13000000</v>
      </c>
      <c r="B9" s="57" t="s">
        <v>48</v>
      </c>
      <c r="C9" s="24"/>
      <c r="D9" s="24"/>
      <c r="E9" s="27">
        <v>0</v>
      </c>
    </row>
    <row r="10" spans="1:5" ht="27" customHeight="1" thickBot="1">
      <c r="A10" s="29">
        <v>20000000</v>
      </c>
      <c r="B10" s="58" t="s">
        <v>3</v>
      </c>
      <c r="C10" s="31">
        <f>C11+C14+C12+C13</f>
        <v>20</v>
      </c>
      <c r="D10" s="31">
        <f>D11+D14+D12+D13</f>
        <v>44.599999999999994</v>
      </c>
      <c r="E10" s="32">
        <f t="shared" si="0"/>
        <v>222.99999999999994</v>
      </c>
    </row>
    <row r="11" spans="1:5" ht="59.25" customHeight="1">
      <c r="A11" s="26" t="s">
        <v>24</v>
      </c>
      <c r="B11" s="56" t="s">
        <v>25</v>
      </c>
      <c r="C11" s="25">
        <v>0</v>
      </c>
      <c r="D11" s="24">
        <v>0.9</v>
      </c>
      <c r="E11" s="27">
        <v>0</v>
      </c>
    </row>
    <row r="12" spans="1:9" ht="41.25" customHeight="1">
      <c r="A12" s="28" t="s">
        <v>28</v>
      </c>
      <c r="B12" s="57" t="s">
        <v>29</v>
      </c>
      <c r="C12" s="25">
        <v>10</v>
      </c>
      <c r="D12" s="24">
        <v>40</v>
      </c>
      <c r="E12" s="27" t="s">
        <v>53</v>
      </c>
      <c r="I12" s="6"/>
    </row>
    <row r="13" spans="1:5" ht="54.75" customHeight="1">
      <c r="A13" s="33" t="s">
        <v>49</v>
      </c>
      <c r="B13" s="59" t="s">
        <v>50</v>
      </c>
      <c r="C13" s="34">
        <v>10</v>
      </c>
      <c r="D13" s="24">
        <v>0.8</v>
      </c>
      <c r="E13" s="27">
        <v>0</v>
      </c>
    </row>
    <row r="14" spans="1:5" ht="41.25" customHeight="1" thickBot="1">
      <c r="A14" s="33" t="s">
        <v>26</v>
      </c>
      <c r="B14" s="59" t="s">
        <v>27</v>
      </c>
      <c r="C14" s="25">
        <v>0</v>
      </c>
      <c r="D14" s="24">
        <v>2.9</v>
      </c>
      <c r="E14" s="27">
        <v>0</v>
      </c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6.5" hidden="1" thickBot="1">
      <c r="A16" s="26" t="s">
        <v>39</v>
      </c>
      <c r="B16" s="35" t="s">
        <v>40</v>
      </c>
      <c r="C16" s="36"/>
      <c r="D16" s="37"/>
      <c r="E16" s="27" t="e">
        <f t="shared" si="0"/>
        <v>#DIV/0!</v>
      </c>
    </row>
    <row r="17" spans="1:5" ht="19.5" thickBot="1">
      <c r="A17" s="38"/>
      <c r="B17" s="39" t="s">
        <v>8</v>
      </c>
      <c r="C17" s="40">
        <f>C6+C10+C15</f>
        <v>1670</v>
      </c>
      <c r="D17" s="40">
        <f>D6+D10+D15</f>
        <v>2372.1</v>
      </c>
      <c r="E17" s="41">
        <f aca="true" t="shared" si="1" ref="E17:E23">D17/C17*100</f>
        <v>142.04191616766465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7998.200000000001</v>
      </c>
      <c r="D18" s="31">
        <f>D19+D22+D20+D21</f>
        <v>7997.700000000001</v>
      </c>
      <c r="E18" s="42">
        <f t="shared" si="1"/>
        <v>99.99374859343352</v>
      </c>
    </row>
    <row r="19" spans="1:5" s="22" customFormat="1" ht="39.75" customHeight="1">
      <c r="A19" s="43">
        <v>41020000</v>
      </c>
      <c r="B19" s="65" t="s">
        <v>42</v>
      </c>
      <c r="C19" s="62">
        <v>511.1</v>
      </c>
      <c r="D19" s="62">
        <v>511.1</v>
      </c>
      <c r="E19" s="44">
        <f t="shared" si="1"/>
        <v>100</v>
      </c>
    </row>
    <row r="20" spans="1:5" s="22" customFormat="1" ht="39.75" customHeight="1">
      <c r="A20" s="45">
        <v>41030000</v>
      </c>
      <c r="B20" s="66" t="s">
        <v>43</v>
      </c>
      <c r="C20" s="24">
        <v>2532.7</v>
      </c>
      <c r="D20" s="24">
        <v>2532.7</v>
      </c>
      <c r="E20" s="46">
        <f t="shared" si="1"/>
        <v>100</v>
      </c>
    </row>
    <row r="21" spans="1:5" s="22" customFormat="1" ht="39.75" customHeight="1">
      <c r="A21" s="45">
        <v>41040000</v>
      </c>
      <c r="B21" s="67" t="s">
        <v>44</v>
      </c>
      <c r="C21" s="62">
        <v>903.6</v>
      </c>
      <c r="D21" s="62">
        <v>903.6</v>
      </c>
      <c r="E21" s="46">
        <f t="shared" si="1"/>
        <v>100</v>
      </c>
    </row>
    <row r="22" spans="1:9" s="22" customFormat="1" ht="39.75" customHeight="1" thickBot="1">
      <c r="A22" s="45">
        <v>41050000</v>
      </c>
      <c r="B22" s="66" t="s">
        <v>45</v>
      </c>
      <c r="C22" s="62">
        <v>4050.8</v>
      </c>
      <c r="D22" s="62">
        <v>4050.3</v>
      </c>
      <c r="E22" s="46">
        <f t="shared" si="1"/>
        <v>99.98765675915868</v>
      </c>
      <c r="G22" s="23"/>
      <c r="H22" s="23"/>
      <c r="I22" s="23"/>
    </row>
    <row r="23" spans="1:9" ht="29.25" customHeight="1" thickBot="1">
      <c r="A23" s="47"/>
      <c r="B23" s="48" t="s">
        <v>9</v>
      </c>
      <c r="C23" s="49">
        <f>C18+C17</f>
        <v>9668.2</v>
      </c>
      <c r="D23" s="49">
        <f>D18+D17</f>
        <v>10369.800000000001</v>
      </c>
      <c r="E23" s="41">
        <f t="shared" si="1"/>
        <v>107.256779959041</v>
      </c>
      <c r="G23" s="8"/>
      <c r="H23" s="8"/>
      <c r="I23" s="7"/>
    </row>
    <row r="24" spans="1:9" s="18" customFormat="1" ht="41.25" customHeight="1" thickBot="1">
      <c r="A24" s="50"/>
      <c r="B24" s="51" t="s">
        <v>51</v>
      </c>
      <c r="C24" s="52"/>
      <c r="D24" s="52">
        <v>0</v>
      </c>
      <c r="E24" s="53">
        <f aca="true" t="shared" si="2" ref="E24:E34">IF(C24=0,"",IF(D24/C24*100&gt;=200,"В/100",D24/C24*100))</f>
      </c>
      <c r="G24" s="19"/>
      <c r="H24" s="19"/>
      <c r="I24" s="19"/>
    </row>
    <row r="25" spans="1:5" s="64" customFormat="1" ht="21.75" customHeight="1" thickBot="1">
      <c r="A25" s="79" t="s">
        <v>11</v>
      </c>
      <c r="B25" s="80"/>
      <c r="C25" s="80"/>
      <c r="D25" s="80"/>
      <c r="E25" s="81"/>
    </row>
    <row r="26" spans="1:5" s="63" customFormat="1" ht="22.5" customHeight="1">
      <c r="A26" s="68" t="s">
        <v>30</v>
      </c>
      <c r="B26" s="69" t="s">
        <v>12</v>
      </c>
      <c r="C26" s="74">
        <v>633.162</v>
      </c>
      <c r="D26" s="74">
        <v>294.37374</v>
      </c>
      <c r="E26" s="70">
        <f t="shared" si="2"/>
        <v>46.492641693595</v>
      </c>
    </row>
    <row r="27" spans="1:5" s="63" customFormat="1" ht="30" customHeight="1">
      <c r="A27" s="68" t="s">
        <v>31</v>
      </c>
      <c r="B27" s="69" t="s">
        <v>13</v>
      </c>
      <c r="C27" s="74">
        <v>4762.784</v>
      </c>
      <c r="D27" s="74">
        <v>3230.04524</v>
      </c>
      <c r="E27" s="70">
        <f t="shared" si="2"/>
        <v>67.81842804544569</v>
      </c>
    </row>
    <row r="28" spans="1:5" s="63" customFormat="1" ht="19.5" customHeight="1">
      <c r="A28" s="68" t="s">
        <v>32</v>
      </c>
      <c r="B28" s="69" t="s">
        <v>14</v>
      </c>
      <c r="C28" s="74">
        <v>7831.569</v>
      </c>
      <c r="D28" s="74">
        <v>4473.151860000001</v>
      </c>
      <c r="E28" s="70">
        <f t="shared" si="2"/>
        <v>57.1169309751341</v>
      </c>
    </row>
    <row r="29" spans="1:5" s="63" customFormat="1" ht="42" customHeight="1">
      <c r="A29" s="68" t="s">
        <v>33</v>
      </c>
      <c r="B29" s="69" t="s">
        <v>19</v>
      </c>
      <c r="C29" s="74">
        <v>694.3489999999999</v>
      </c>
      <c r="D29" s="74">
        <v>501.559</v>
      </c>
      <c r="E29" s="70">
        <f t="shared" si="2"/>
        <v>72.23442389922073</v>
      </c>
    </row>
    <row r="30" spans="1:5" s="63" customFormat="1" ht="25.5" customHeight="1">
      <c r="A30" s="68" t="s">
        <v>34</v>
      </c>
      <c r="B30" s="69" t="s">
        <v>15</v>
      </c>
      <c r="C30" s="74">
        <v>276.034</v>
      </c>
      <c r="D30" s="74">
        <v>194.18368</v>
      </c>
      <c r="E30" s="70">
        <f>IF(C30=0,"",IF(D30/C30*100&gt;=200,"В/100",D30/C30*100))</f>
        <v>70.3477397711876</v>
      </c>
    </row>
    <row r="31" spans="1:5" s="63" customFormat="1" ht="25.5" customHeight="1">
      <c r="A31" s="68" t="s">
        <v>35</v>
      </c>
      <c r="B31" s="69" t="s">
        <v>16</v>
      </c>
      <c r="C31" s="74">
        <v>233.8</v>
      </c>
      <c r="D31" s="74">
        <v>95.04422000000001</v>
      </c>
      <c r="E31" s="70">
        <f>IF(C31=0,"",IF(D31/C31*100&gt;=200,"В/100",D31/C31*100))</f>
        <v>40.65193327630453</v>
      </c>
    </row>
    <row r="32" spans="1:5" s="63" customFormat="1" ht="30" customHeight="1">
      <c r="A32" s="68" t="s">
        <v>36</v>
      </c>
      <c r="B32" s="69" t="s">
        <v>47</v>
      </c>
      <c r="C32" s="74">
        <v>10</v>
      </c>
      <c r="D32" s="74">
        <v>0</v>
      </c>
      <c r="E32" s="70">
        <f t="shared" si="2"/>
        <v>0</v>
      </c>
    </row>
    <row r="33" spans="1:5" s="63" customFormat="1" ht="40.5" customHeight="1" thickBot="1">
      <c r="A33" s="71" t="s">
        <v>46</v>
      </c>
      <c r="B33" s="72" t="s">
        <v>17</v>
      </c>
      <c r="C33" s="74">
        <v>406.797</v>
      </c>
      <c r="D33" s="74">
        <v>406.797</v>
      </c>
      <c r="E33" s="73">
        <f t="shared" si="2"/>
        <v>100</v>
      </c>
    </row>
    <row r="34" spans="1:5" s="20" customFormat="1" ht="23.25" customHeight="1" thickBot="1">
      <c r="A34" s="54"/>
      <c r="B34" s="55" t="s">
        <v>18</v>
      </c>
      <c r="C34" s="60">
        <f>SUM(C26:C33)</f>
        <v>14848.494999999999</v>
      </c>
      <c r="D34" s="61">
        <f>SUM(D26:D33)</f>
        <v>9195.15474</v>
      </c>
      <c r="E34" s="53">
        <f t="shared" si="2"/>
        <v>61.92650999310031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2020-02-03T10:01:54Z</dcterms:modified>
  <cp:category/>
  <cp:version/>
  <cp:contentType/>
  <cp:contentStatus/>
</cp:coreProperties>
</file>